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6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року'!$A$1:$P$47</definedName>
  </definedNames>
  <calcPr fullCalcOnLoad="1"/>
</workbook>
</file>

<file path=xl/sharedStrings.xml><?xml version="1.0" encoding="utf-8"?>
<sst xmlns="http://schemas.openxmlformats.org/spreadsheetml/2006/main" count="429" uniqueCount="130">
  <si>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</si>
  <si>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</si>
  <si>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</si>
  <si>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</si>
  <si>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</si>
  <si>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</si>
  <si>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</si>
  <si>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</si>
  <si>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</si>
  <si>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</si>
  <si>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</si>
  <si>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</si>
  <si>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</si>
  <si>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</si>
  <si>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</si>
  <si>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</si>
  <si>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</si>
  <si>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</si>
  <si>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</si>
  <si>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</si>
  <si>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</si>
  <si>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</si>
  <si>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</si>
  <si>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</si>
  <si>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</si>
  <si>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</si>
  <si>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</si>
  <si>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</si>
  <si>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</si>
  <si>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</si>
  <si>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</si>
  <si>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</si>
  <si>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</si>
  <si>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</si>
  <si>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</si>
  <si>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</si>
  <si>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</si>
  <si>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</si>
  <si>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</si>
  <si>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</si>
  <si>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</si>
  <si>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</si>
  <si>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</si>
  <si>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</si>
  <si>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</si>
  <si>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</si>
  <si>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</si>
  <si>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</si>
  <si>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</si>
  <si>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</si>
  <si>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</si>
  <si>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</si>
  <si>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</si>
  <si>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</si>
  <si>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</si>
  <si>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</si>
  <si>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</si>
  <si>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</si>
  <si>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</si>
  <si>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</si>
  <si>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</si>
  <si>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</si>
  <si>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</si>
  <si>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</si>
  <si>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</si>
  <si>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</si>
  <si>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</si>
  <si>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</si>
  <si>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</si>
  <si>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</si>
  <si>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</si>
  <si>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</si>
  <si>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</si>
  <si>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</si>
  <si>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</si>
  <si>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</si>
  <si>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</si>
  <si>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</si>
  <si>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</si>
  <si>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</si>
  <si>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</si>
  <si>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</si>
  <si>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</si>
  <si>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</si>
  <si>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</si>
  <si>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</si>
  <si>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</si>
  <si>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</si>
  <si>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</si>
  <si>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</si>
  <si>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</si>
  <si>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</si>
  <si>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</si>
  <si>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</si>
  <si>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</si>
  <si>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</si>
  <si>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</si>
  <si>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</si>
  <si>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</si>
  <si>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</si>
  <si>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</si>
  <si>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</si>
  <si>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</si>
  <si>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</si>
  <si>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</si>
  <si>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</si>
  <si>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</si>
  <si>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</si>
  <si>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</si>
  <si>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</si>
  <si>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</si>
  <si>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</si>
  <si>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</si>
  <si>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</si>
  <si>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</si>
  <si>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</si>
  <si>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</si>
  <si>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</si>
  <si>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</si>
  <si>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</si>
  <si>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</si>
  <si>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</si>
  <si>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</si>
  <si>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</si>
  <si>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план на січень-листопад 2018р.</t>
  </si>
  <si>
    <t>станом на 07.11.2018</t>
  </si>
  <si>
    <r>
      <t xml:space="preserve">станом на 07.11.2018р.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</si>
  <si>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</t>
    </r>
    <r>
      <rPr>
        <b/>
        <sz val="12"/>
        <color indexed="10"/>
        <rFont val="Times New Roman"/>
        <family val="1"/>
      </rPr>
      <t>.11.2018р.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</si>
  <si>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07.11.2018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</si>
  <si>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07.11.2018р.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</si>
</sst>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2.55"/>
      <color indexed="8"/>
      <name val="Times New Roman"/>
      <family val="1"/>
    </font>
    <font>
      <sz val="6.8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2137483"/>
        <c:axId val="66584164"/>
      </c:lineChart>
      <c:catAx>
        <c:axId val="521374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84164"/>
        <c:crosses val="autoZero"/>
        <c:auto val="0"/>
        <c:lblOffset val="100"/>
        <c:tickLblSkip val="1"/>
        <c:noMultiLvlLbl val="0"/>
      </c:catAx>
      <c:valAx>
        <c:axId val="665841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1374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569813"/>
        <c:axId val="5128318"/>
      </c:lineChart>
      <c:catAx>
        <c:axId val="5698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8318"/>
        <c:crosses val="autoZero"/>
        <c:auto val="0"/>
        <c:lblOffset val="100"/>
        <c:tickLblSkip val="1"/>
        <c:noMultiLvlLbl val="0"/>
      </c:catAx>
      <c:valAx>
        <c:axId val="5128318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981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46154863"/>
        <c:axId val="12740584"/>
      </c:lineChart>
      <c:catAx>
        <c:axId val="461548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40584"/>
        <c:crosses val="autoZero"/>
        <c:auto val="0"/>
        <c:lblOffset val="100"/>
        <c:tickLblSkip val="1"/>
        <c:noMultiLvlLbl val="0"/>
      </c:catAx>
      <c:valAx>
        <c:axId val="12740584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15486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07.11.2018</a:t>
            </a:r>
          </a:p>
        </c:rich>
      </c:tx>
      <c:layout>
        <c:manualLayout>
          <c:xMode val="factor"/>
          <c:yMode val="factor"/>
          <c:x val="0.0652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січень-листопад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7556393"/>
        <c:axId val="25354354"/>
      </c:bar3D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54354"/>
        <c:crosses val="autoZero"/>
        <c:auto val="1"/>
        <c:lblOffset val="100"/>
        <c:tickLblSkip val="1"/>
        <c:noMultiLvlLbl val="0"/>
      </c:catAx>
      <c:valAx>
        <c:axId val="25354354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56393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листопад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6862595"/>
        <c:axId val="40436764"/>
      </c:bar3D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436764"/>
        <c:crosses val="autoZero"/>
        <c:auto val="1"/>
        <c:lblOffset val="100"/>
        <c:tickLblSkip val="1"/>
        <c:noMultiLvlLbl val="0"/>
      </c:catAx>
      <c:valAx>
        <c:axId val="40436764"/>
        <c:scaling>
          <c:orientation val="minMax"/>
          <c:max val="2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62595"/>
        <c:crossesAt val="1"/>
        <c:crossBetween val="between"/>
        <c:dispUnits/>
        <c:majorUnit val="4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2386565"/>
        <c:axId val="24608174"/>
      </c:lineChart>
      <c:catAx>
        <c:axId val="623865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08174"/>
        <c:crosses val="autoZero"/>
        <c:auto val="0"/>
        <c:lblOffset val="100"/>
        <c:tickLblSkip val="1"/>
        <c:noMultiLvlLbl val="0"/>
      </c:catAx>
      <c:valAx>
        <c:axId val="246081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38656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20146975"/>
        <c:axId val="47105048"/>
      </c:lineChart>
      <c:catAx>
        <c:axId val="201469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05048"/>
        <c:crosses val="autoZero"/>
        <c:auto val="0"/>
        <c:lblOffset val="100"/>
        <c:tickLblSkip val="1"/>
        <c:noMultiLvlLbl val="0"/>
      </c:catAx>
      <c:valAx>
        <c:axId val="4710504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14697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1292249"/>
        <c:axId val="57412514"/>
      </c:lineChart>
      <c:catAx>
        <c:axId val="212922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12514"/>
        <c:crosses val="autoZero"/>
        <c:auto val="0"/>
        <c:lblOffset val="100"/>
        <c:tickLblSkip val="1"/>
        <c:noMultiLvlLbl val="0"/>
      </c:catAx>
      <c:valAx>
        <c:axId val="5741251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29224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6950579"/>
        <c:axId val="19902028"/>
      </c:lineChart>
      <c:catAx>
        <c:axId val="469505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02028"/>
        <c:crosses val="autoZero"/>
        <c:auto val="0"/>
        <c:lblOffset val="100"/>
        <c:tickLblSkip val="1"/>
        <c:noMultiLvlLbl val="0"/>
      </c:catAx>
      <c:valAx>
        <c:axId val="1990202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9505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4900525"/>
        <c:axId val="1451542"/>
      </c:lineChart>
      <c:catAx>
        <c:axId val="449005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1542"/>
        <c:crosses val="autoZero"/>
        <c:auto val="0"/>
        <c:lblOffset val="100"/>
        <c:tickLblSkip val="1"/>
        <c:noMultiLvlLbl val="0"/>
      </c:catAx>
      <c:valAx>
        <c:axId val="145154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90052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66048"/>
        <c:crosses val="autoZero"/>
        <c:auto val="0"/>
        <c:lblOffset val="100"/>
        <c:tickLblSkip val="1"/>
        <c:noMultiLvlLbl val="0"/>
      </c:catAx>
      <c:valAx>
        <c:axId val="5046604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0638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51541249"/>
        <c:axId val="61218058"/>
      </c:lineChart>
      <c:catAx>
        <c:axId val="515412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18058"/>
        <c:crosses val="autoZero"/>
        <c:auto val="0"/>
        <c:lblOffset val="100"/>
        <c:tickLblSkip val="1"/>
        <c:noMultiLvlLbl val="0"/>
      </c:catAx>
      <c:valAx>
        <c:axId val="6121805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4124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14091611"/>
        <c:axId val="59715636"/>
      </c:lineChart>
      <c:catAx>
        <c:axId val="140916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5636"/>
        <c:crosses val="autoZero"/>
        <c:auto val="0"/>
        <c:lblOffset val="100"/>
        <c:tickLblSkip val="1"/>
        <c:noMultiLvlLbl val="0"/>
      </c:catAx>
      <c:valAx>
        <c:axId val="5971563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91611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07.11.2018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149 509,0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1 392 758,6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січень-листопад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- 127 426,0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1 517 179,1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- 124 420,5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1">
      <pane xSplit="1" ySplit="3" topLeftCell="F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126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5520.7325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5520.7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5520.7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5520.7</v>
      </c>
      <c r="R7" s="71">
        <v>0</v>
      </c>
      <c r="S7" s="72">
        <v>0</v>
      </c>
      <c r="T7" s="73">
        <v>213.049</v>
      </c>
      <c r="U7" s="145">
        <v>0</v>
      </c>
      <c r="V7" s="146"/>
      <c r="W7" s="123">
        <v>0</v>
      </c>
      <c r="X7" s="68">
        <f t="shared" si="3"/>
        <v>213.049</v>
      </c>
    </row>
    <row r="8" spans="1:24" ht="12.75">
      <c r="A8" s="10">
        <v>43411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8900</v>
      </c>
      <c r="P8" s="3">
        <f t="shared" si="2"/>
        <v>0</v>
      </c>
      <c r="Q8" s="2">
        <v>5520.7</v>
      </c>
      <c r="R8" s="112"/>
      <c r="S8" s="113"/>
      <c r="T8" s="104"/>
      <c r="U8" s="166"/>
      <c r="V8" s="167"/>
      <c r="W8" s="124"/>
      <c r="X8" s="68">
        <f t="shared" si="3"/>
        <v>0</v>
      </c>
    </row>
    <row r="9" spans="1:24" ht="12.75">
      <c r="A9" s="10">
        <v>43412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5520.7</v>
      </c>
      <c r="R9" s="115"/>
      <c r="S9" s="72"/>
      <c r="T9" s="65"/>
      <c r="U9" s="168"/>
      <c r="V9" s="168"/>
      <c r="W9" s="118"/>
      <c r="X9" s="68">
        <f t="shared" si="3"/>
        <v>0</v>
      </c>
    </row>
    <row r="10" spans="1:24" ht="12.75">
      <c r="A10" s="10">
        <v>43413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2800</v>
      </c>
      <c r="P10" s="3">
        <f t="shared" si="2"/>
        <v>0</v>
      </c>
      <c r="Q10" s="2">
        <v>5520.7</v>
      </c>
      <c r="R10" s="71"/>
      <c r="S10" s="72"/>
      <c r="T10" s="70"/>
      <c r="U10" s="143"/>
      <c r="V10" s="144"/>
      <c r="W10" s="122"/>
      <c r="X10" s="68">
        <f t="shared" si="3"/>
        <v>0</v>
      </c>
    </row>
    <row r="11" spans="1:24" ht="12.75">
      <c r="A11" s="10">
        <v>43416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5520.7</v>
      </c>
      <c r="R11" s="69"/>
      <c r="S11" s="65"/>
      <c r="T11" s="70"/>
      <c r="U11" s="143"/>
      <c r="V11" s="144"/>
      <c r="W11" s="122"/>
      <c r="X11" s="68">
        <f t="shared" si="3"/>
        <v>0</v>
      </c>
    </row>
    <row r="12" spans="1:24" ht="12.75">
      <c r="A12" s="10">
        <v>43417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4800</v>
      </c>
      <c r="P12" s="3">
        <f t="shared" si="2"/>
        <v>0</v>
      </c>
      <c r="Q12" s="2">
        <v>5520.7</v>
      </c>
      <c r="R12" s="69"/>
      <c r="S12" s="65"/>
      <c r="T12" s="70"/>
      <c r="U12" s="143"/>
      <c r="V12" s="144"/>
      <c r="W12" s="122"/>
      <c r="X12" s="68">
        <f t="shared" si="3"/>
        <v>0</v>
      </c>
    </row>
    <row r="13" spans="1:24" ht="12.75">
      <c r="A13" s="10">
        <v>43418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5100</v>
      </c>
      <c r="P13" s="3">
        <f t="shared" si="2"/>
        <v>0</v>
      </c>
      <c r="Q13" s="2">
        <v>5520.7</v>
      </c>
      <c r="R13" s="69"/>
      <c r="S13" s="65"/>
      <c r="T13" s="70"/>
      <c r="U13" s="143"/>
      <c r="V13" s="144"/>
      <c r="W13" s="122"/>
      <c r="X13" s="68">
        <f t="shared" si="3"/>
        <v>0</v>
      </c>
    </row>
    <row r="14" spans="1:24" ht="12.75">
      <c r="A14" s="10">
        <v>43419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15500</v>
      </c>
      <c r="P14" s="3">
        <f t="shared" si="2"/>
        <v>0</v>
      </c>
      <c r="Q14" s="2">
        <v>5520.7</v>
      </c>
      <c r="R14" s="69"/>
      <c r="S14" s="65"/>
      <c r="T14" s="74"/>
      <c r="U14" s="143"/>
      <c r="V14" s="144"/>
      <c r="W14" s="122"/>
      <c r="X14" s="68">
        <f t="shared" si="3"/>
        <v>0</v>
      </c>
    </row>
    <row r="15" spans="1:24" ht="12.75">
      <c r="A15" s="10">
        <v>43420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5520.7</v>
      </c>
      <c r="R15" s="69"/>
      <c r="S15" s="65"/>
      <c r="T15" s="74"/>
      <c r="U15" s="143"/>
      <c r="V15" s="144"/>
      <c r="W15" s="122"/>
      <c r="X15" s="68">
        <f t="shared" si="3"/>
        <v>0</v>
      </c>
    </row>
    <row r="16" spans="1:24" ht="12.75">
      <c r="A16" s="10">
        <v>43423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5520.7</v>
      </c>
      <c r="R16" s="69"/>
      <c r="S16" s="65"/>
      <c r="T16" s="74"/>
      <c r="U16" s="143"/>
      <c r="V16" s="144"/>
      <c r="W16" s="122"/>
      <c r="X16" s="68">
        <f t="shared" si="3"/>
        <v>0</v>
      </c>
    </row>
    <row r="17" spans="1:24" ht="12.75">
      <c r="A17" s="10">
        <v>43424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5520.7</v>
      </c>
      <c r="R17" s="69"/>
      <c r="S17" s="65"/>
      <c r="T17" s="74"/>
      <c r="U17" s="143"/>
      <c r="V17" s="144"/>
      <c r="W17" s="122"/>
      <c r="X17" s="68">
        <f t="shared" si="3"/>
        <v>0</v>
      </c>
    </row>
    <row r="18" spans="1:24" ht="12.75">
      <c r="A18" s="10">
        <v>43425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5520.7</v>
      </c>
      <c r="R18" s="69"/>
      <c r="S18" s="65"/>
      <c r="T18" s="70"/>
      <c r="U18" s="143"/>
      <c r="V18" s="144"/>
      <c r="W18" s="122"/>
      <c r="X18" s="68">
        <f t="shared" si="3"/>
        <v>0</v>
      </c>
    </row>
    <row r="19" spans="1:24" ht="12.75">
      <c r="A19" s="10">
        <v>43426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8900</v>
      </c>
      <c r="P19" s="3">
        <f t="shared" si="2"/>
        <v>0</v>
      </c>
      <c r="Q19" s="2">
        <v>5520.7</v>
      </c>
      <c r="R19" s="69"/>
      <c r="S19" s="65"/>
      <c r="T19" s="70"/>
      <c r="U19" s="143"/>
      <c r="V19" s="144"/>
      <c r="W19" s="122"/>
      <c r="X19" s="68">
        <f t="shared" si="3"/>
        <v>0</v>
      </c>
    </row>
    <row r="20" spans="1:24" ht="12.75">
      <c r="A20" s="10">
        <v>43427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4900</v>
      </c>
      <c r="P20" s="3">
        <f t="shared" si="2"/>
        <v>0</v>
      </c>
      <c r="Q20" s="2">
        <v>5520.7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43430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5000</v>
      </c>
      <c r="P21" s="3">
        <f t="shared" si="2"/>
        <v>0</v>
      </c>
      <c r="Q21" s="2">
        <v>5520.7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43431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 t="shared" si="2"/>
        <v>0</v>
      </c>
      <c r="Q22" s="2">
        <v>5520.7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2.75">
      <c r="A23" s="10">
        <v>43432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6200</v>
      </c>
      <c r="P23" s="3">
        <f>N23/O23</f>
        <v>0</v>
      </c>
      <c r="Q23" s="2">
        <v>5520.7</v>
      </c>
      <c r="R23" s="102"/>
      <c r="S23" s="103"/>
      <c r="T23" s="104"/>
      <c r="U23" s="168"/>
      <c r="V23" s="168"/>
      <c r="W23" s="126"/>
      <c r="X23" s="68">
        <f t="shared" si="3"/>
        <v>0</v>
      </c>
    </row>
    <row r="24" spans="1:24" ht="12.75">
      <c r="A24" s="10">
        <v>43433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10500</v>
      </c>
      <c r="P24" s="3">
        <f t="shared" si="2"/>
        <v>0</v>
      </c>
      <c r="Q24" s="2">
        <v>5520.7</v>
      </c>
      <c r="R24" s="102"/>
      <c r="S24" s="103"/>
      <c r="T24" s="104"/>
      <c r="U24" s="168"/>
      <c r="V24" s="168"/>
      <c r="W24" s="126"/>
      <c r="X24" s="68">
        <f t="shared" si="3"/>
        <v>0</v>
      </c>
    </row>
    <row r="25" spans="1:24" ht="13.5" thickBot="1">
      <c r="A25" s="10">
        <v>43434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16100</v>
      </c>
      <c r="P25" s="3">
        <f t="shared" si="2"/>
        <v>0</v>
      </c>
      <c r="Q25" s="2">
        <v>5520.7</v>
      </c>
      <c r="R25" s="98"/>
      <c r="S25" s="99"/>
      <c r="T25" s="100"/>
      <c r="U25" s="155"/>
      <c r="V25" s="156"/>
      <c r="W25" s="125"/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10988.400000000001</v>
      </c>
      <c r="C26" s="85">
        <f t="shared" si="4"/>
        <v>1291.8</v>
      </c>
      <c r="D26" s="107">
        <f t="shared" si="4"/>
        <v>59.4</v>
      </c>
      <c r="E26" s="107">
        <f t="shared" si="4"/>
        <v>1232.3999999999999</v>
      </c>
      <c r="F26" s="85">
        <f t="shared" si="4"/>
        <v>94.6</v>
      </c>
      <c r="G26" s="85">
        <f t="shared" si="4"/>
        <v>477.90000000000003</v>
      </c>
      <c r="H26" s="85">
        <f t="shared" si="4"/>
        <v>6410.200000000001</v>
      </c>
      <c r="I26" s="85">
        <f t="shared" si="4"/>
        <v>303.8</v>
      </c>
      <c r="J26" s="85">
        <f t="shared" si="4"/>
        <v>119.29999999999998</v>
      </c>
      <c r="K26" s="85">
        <f t="shared" si="4"/>
        <v>589.5</v>
      </c>
      <c r="L26" s="85">
        <f t="shared" si="4"/>
        <v>1807.5</v>
      </c>
      <c r="M26" s="84">
        <f t="shared" si="4"/>
        <v>-0.07000000000019213</v>
      </c>
      <c r="N26" s="84">
        <f t="shared" si="4"/>
        <v>22082.93</v>
      </c>
      <c r="O26" s="84">
        <f t="shared" si="4"/>
        <v>149500</v>
      </c>
      <c r="P26" s="86">
        <f>N26/O26</f>
        <v>0.14771190635451506</v>
      </c>
      <c r="Q26" s="2"/>
      <c r="R26" s="75">
        <f>SUM(R4:R25)</f>
        <v>11</v>
      </c>
      <c r="S26" s="75">
        <f>SUM(S4:S25)</f>
        <v>0</v>
      </c>
      <c r="T26" s="75">
        <f>SUM(T4:T25)</f>
        <v>213.049</v>
      </c>
      <c r="U26" s="157">
        <f>SUM(U4:U25)</f>
        <v>0</v>
      </c>
      <c r="V26" s="158"/>
      <c r="W26" s="119">
        <f>SUM(W4:W25)</f>
        <v>0</v>
      </c>
      <c r="X26" s="111">
        <f>R26+S26+U26+T26+V26+W26</f>
        <v>224.049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43411</v>
      </c>
      <c r="S31" s="161">
        <v>213.0655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43411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127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128</v>
      </c>
      <c r="P27" s="170"/>
    </row>
    <row r="28" spans="1:16" ht="30.75" customHeight="1">
      <c r="A28" s="183"/>
      <c r="B28" s="44" t="s">
        <v>124</v>
      </c>
      <c r="C28" s="22" t="s">
        <v>23</v>
      </c>
      <c r="D28" s="44" t="str">
        <f>B28</f>
        <v>план на січень-листопад 2018р.</v>
      </c>
      <c r="E28" s="22" t="str">
        <f>C28</f>
        <v>факт</v>
      </c>
      <c r="F28" s="43" t="str">
        <f>B28</f>
        <v>план на січень-листопад 2018р.</v>
      </c>
      <c r="G28" s="58" t="str">
        <f>C28</f>
        <v>факт</v>
      </c>
      <c r="H28" s="44" t="str">
        <f>B28</f>
        <v>план на січень-листопад 2018р.</v>
      </c>
      <c r="I28" s="22" t="str">
        <f>C28</f>
        <v>факт</v>
      </c>
      <c r="J28" s="43" t="str">
        <f>B28</f>
        <v>план на січень-листопад 2018р.</v>
      </c>
      <c r="K28" s="58" t="str">
        <f>C28</f>
        <v>факт</v>
      </c>
      <c r="L28" s="41" t="str">
        <f>D28</f>
        <v>план на січень-листопад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листопад!S41</f>
        <v>0</v>
      </c>
      <c r="B29" s="45">
        <v>12515</v>
      </c>
      <c r="C29" s="45">
        <v>2063.34</v>
      </c>
      <c r="D29" s="45">
        <v>6860.03</v>
      </c>
      <c r="E29" s="45">
        <v>1597.14</v>
      </c>
      <c r="F29" s="45">
        <v>25924.5</v>
      </c>
      <c r="G29" s="45">
        <v>13554.39</v>
      </c>
      <c r="H29" s="45">
        <v>22</v>
      </c>
      <c r="I29" s="45">
        <v>18</v>
      </c>
      <c r="J29" s="45">
        <v>0</v>
      </c>
      <c r="K29" s="45">
        <v>0</v>
      </c>
      <c r="L29" s="59">
        <f>H29+F29+D29+J29+B29</f>
        <v>45321.53</v>
      </c>
      <c r="M29" s="46">
        <f>C29+E29+G29+I29+K29</f>
        <v>17232.87</v>
      </c>
      <c r="N29" s="47">
        <f>M29-L29</f>
        <v>-28088.66</v>
      </c>
      <c r="O29" s="173">
        <f>листопад!S31</f>
        <v>213.0655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876013.84</v>
      </c>
      <c r="C48" s="28">
        <v>806858.34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180431.95</v>
      </c>
      <c r="C49" s="28">
        <v>160243.41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246317.07</v>
      </c>
      <c r="C50" s="28">
        <v>230603.9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28062.2</v>
      </c>
      <c r="C51" s="28">
        <v>31617.41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138289</v>
      </c>
      <c r="C52" s="28">
        <v>109523.04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5500</v>
      </c>
      <c r="C53" s="28">
        <v>6500.13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6500.08</v>
      </c>
      <c r="C54" s="28">
        <v>11799.02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36064.9700000001</v>
      </c>
      <c r="C55" s="12">
        <v>35613.35000000011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1517179.11</v>
      </c>
      <c r="C56" s="9">
        <v>1392758.6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12515</v>
      </c>
      <c r="C58" s="9">
        <f>C29</f>
        <v>2063.34</v>
      </c>
    </row>
    <row r="59" spans="1:3" ht="25.5">
      <c r="A59" s="76" t="s">
        <v>54</v>
      </c>
      <c r="B59" s="9">
        <f>D29</f>
        <v>6860.03</v>
      </c>
      <c r="C59" s="9">
        <f>E29</f>
        <v>1597.14</v>
      </c>
    </row>
    <row r="60" spans="1:3" ht="12.75">
      <c r="A60" s="76" t="s">
        <v>55</v>
      </c>
      <c r="B60" s="9">
        <f>F29</f>
        <v>25924.5</v>
      </c>
      <c r="C60" s="9">
        <f>G29</f>
        <v>13554.39</v>
      </c>
    </row>
    <row r="61" spans="1:3" ht="25.5">
      <c r="A61" s="76" t="s">
        <v>56</v>
      </c>
      <c r="B61" s="9">
        <f>H29</f>
        <v>22</v>
      </c>
      <c r="C61" s="9">
        <f>I29</f>
        <v>18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5" sqref="D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129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F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2018-11-07T10:03:17Z</dcterms:modified>
  <cp:category/>
  <cp:version/>
  <cp:contentType/>
  <cp:contentStatus/>
</cp:coreProperties>
</file>